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rozpočet" sheetId="1" r:id="rId1"/>
    <sheet name="komentář k rozpočtu" sheetId="2" r:id="rId2"/>
  </sheets>
  <definedNames/>
  <calcPr fullCalcOnLoad="1"/>
</workbook>
</file>

<file path=xl/sharedStrings.xml><?xml version="1.0" encoding="utf-8"?>
<sst xmlns="http://schemas.openxmlformats.org/spreadsheetml/2006/main" count="135" uniqueCount="98">
  <si>
    <t>PŘÍJMY</t>
  </si>
  <si>
    <t>PŘÍJMY celkem</t>
  </si>
  <si>
    <t>VÝDAJE</t>
  </si>
  <si>
    <t>VÝDAJE celkem</t>
  </si>
  <si>
    <t>NA ROK    2010</t>
  </si>
  <si>
    <t>Třída 1</t>
  </si>
  <si>
    <t>Třída 2</t>
  </si>
  <si>
    <t>Třída 3</t>
  </si>
  <si>
    <t>Třída 4</t>
  </si>
  <si>
    <t>v Kč</t>
  </si>
  <si>
    <t>Třída 5</t>
  </si>
  <si>
    <t xml:space="preserve">Třída 6 </t>
  </si>
  <si>
    <t>položka</t>
  </si>
  <si>
    <t>paragraf</t>
  </si>
  <si>
    <t>FINANCOVÁNÍ:</t>
  </si>
  <si>
    <t>ostat.inv. stransfery ze SR</t>
  </si>
  <si>
    <t>příjmy z poskyt.služeb a výr.</t>
  </si>
  <si>
    <t>příjmy z pronáj.ost.nemovitostí</t>
  </si>
  <si>
    <t>příj.z podílů na zisku a dididend</t>
  </si>
  <si>
    <t>příjmy z úroků</t>
  </si>
  <si>
    <t>nekapitálové přísp. a náhrady</t>
  </si>
  <si>
    <t>ostatní osobní výdaje</t>
  </si>
  <si>
    <t>povinné pojist. na soc.zabezp.</t>
  </si>
  <si>
    <t>povinné pojist. na zdrav.poj.</t>
  </si>
  <si>
    <t>nakup materiálu</t>
  </si>
  <si>
    <t>služby pošt</t>
  </si>
  <si>
    <t>služby peněžních ústavů</t>
  </si>
  <si>
    <t>nájemné</t>
  </si>
  <si>
    <t>nákup ostatních služeb</t>
  </si>
  <si>
    <t>cestovné</t>
  </si>
  <si>
    <t>budovy, haly, stavby</t>
  </si>
  <si>
    <t>úroky vlastní</t>
  </si>
  <si>
    <t>platby daní a poplatků SR</t>
  </si>
  <si>
    <t>změna stavu na bank.účtech</t>
  </si>
  <si>
    <t>ZÁVAZNÝMI UKAZATELI SVAZKU JSOU PARAGRAFY!</t>
  </si>
  <si>
    <t>vyvěšeno dne:</t>
  </si>
  <si>
    <t>sejmuto dne:</t>
  </si>
  <si>
    <t>Třída 8</t>
  </si>
  <si>
    <t>Komentář k rozpočtu</t>
  </si>
  <si>
    <t>text</t>
  </si>
  <si>
    <t>částka Kč</t>
  </si>
  <si>
    <t>název</t>
  </si>
  <si>
    <t>ost.invest.přij.transfery</t>
  </si>
  <si>
    <t>příj.z poskyt.služeb</t>
  </si>
  <si>
    <t>umístění translační stanice</t>
  </si>
  <si>
    <t>nájemné AQUA</t>
  </si>
  <si>
    <t>příjmy z pronájmu</t>
  </si>
  <si>
    <t>příjmy z podílů na zisku a divid.</t>
  </si>
  <si>
    <t>dividendy AQUA</t>
  </si>
  <si>
    <t>čístka Kč</t>
  </si>
  <si>
    <t>nákup materiálu</t>
  </si>
  <si>
    <t>kancelářské potřeby</t>
  </si>
  <si>
    <t>pojistné</t>
  </si>
  <si>
    <t>nájemné Lesy ČR</t>
  </si>
  <si>
    <t>konzult., porad. a právní služby</t>
  </si>
  <si>
    <t>právní služby - předpoklad</t>
  </si>
  <si>
    <t>nákup ostat. Služeb</t>
  </si>
  <si>
    <t>cestovní výlohy</t>
  </si>
  <si>
    <t>pohoštění</t>
  </si>
  <si>
    <t>bankovní poplatky</t>
  </si>
  <si>
    <t>konzult.,porad.a právní služby</t>
  </si>
  <si>
    <t>investiční přijaté transfery od obcí</t>
  </si>
  <si>
    <t>elektrická energie</t>
  </si>
  <si>
    <t>ostatní nákup dlouhodobého nehm.m.</t>
  </si>
  <si>
    <t>splátky dlouhodob. Přijat. půjč.prostř.</t>
  </si>
  <si>
    <t>zpracování dat a služby souv.s IT</t>
  </si>
  <si>
    <t>nákup ostatnícfh služeb</t>
  </si>
  <si>
    <t>Platby daní a popl. kraj, obec..</t>
  </si>
  <si>
    <t>DHDM</t>
  </si>
  <si>
    <t>DPP - Sedláčková, funkční odm. Matička</t>
  </si>
  <si>
    <t>poštovné - navýšeno budou zasílána hlášení na poj. a OSSZ</t>
  </si>
  <si>
    <t>DDHM</t>
  </si>
  <si>
    <t>přebytek bude použit na úhradu splátek z úvěru</t>
  </si>
  <si>
    <t>revizní komise (3 členové á 500 x 4 = 6 000)</t>
  </si>
  <si>
    <t>pozemky</t>
  </si>
  <si>
    <t>úroky z úvěru</t>
  </si>
  <si>
    <t>Pozemky</t>
  </si>
  <si>
    <t>knihy, učební pomůcky a tisk</t>
  </si>
  <si>
    <t>účastnické poplatky na konference</t>
  </si>
  <si>
    <t>5 584 000 * 21 % = 6 756 640,- Kč + 390</t>
  </si>
  <si>
    <t>199 450,- Kč - PD - kanalizace Petrovice</t>
  </si>
  <si>
    <t>NÁVRH ROZPOČTU</t>
  </si>
  <si>
    <t>návrh rozpočtu</t>
  </si>
  <si>
    <t>skutečnost</t>
  </si>
  <si>
    <t>převody z vlastní pokladny</t>
  </si>
  <si>
    <t>Dobrovolný svazek obcí Křivina, Mírové náměstí 90, 517 21 Týniště nad Orlicí</t>
  </si>
  <si>
    <t>programové vybavení</t>
  </si>
  <si>
    <t>převody do vlastní pokladny</t>
  </si>
  <si>
    <t>50 960 prosinec 2017, 5 500 x 12 = 60 500, 5 500 x 11 = 60 500</t>
  </si>
  <si>
    <t xml:space="preserve">výplata za prosinec 2017 </t>
  </si>
  <si>
    <t>ZP z částky 35 960,- a z částky 60 500,- funkční odměna předseda</t>
  </si>
  <si>
    <t>SP z částky 35 960,- (prosinec 2017 a z částky 60 500,- funkční odm. před.</t>
  </si>
  <si>
    <t>účastnické poplatky za konference</t>
  </si>
  <si>
    <t>správní poplatky</t>
  </si>
  <si>
    <t>výpis z rejstříku DSO KHK</t>
  </si>
  <si>
    <t>DPH, daň z příjmu 310 270,- Kč, 232 703,- Kč záloha na daň z příjmu 25 %</t>
  </si>
  <si>
    <t>servis software (fénix + webové rozhraní)</t>
  </si>
  <si>
    <t>1 070 800,- Kč - KERSON - vodojem Křivina + rezerva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</si>
</sst>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_ ;\-#,##0.00\ "/>
  </numFmts>
  <fonts count="57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i/>
      <u val="single"/>
      <sz val="20"/>
      <name val="Times New Roman"/>
      <family val="1"/>
    </font>
    <font>
      <b/>
      <sz val="12"/>
      <name val="Arial CE"/>
      <family val="0"/>
    </font>
    <font>
      <sz val="8"/>
      <name val="Arial CE"/>
      <family val="0"/>
    </font>
    <font>
      <b/>
      <i/>
      <u val="single"/>
      <sz val="14"/>
      <name val="Arial CE"/>
      <family val="0"/>
    </font>
    <font>
      <b/>
      <i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40"/>
      <name val="Arial CE"/>
      <family val="0"/>
    </font>
    <font>
      <sz val="8"/>
      <color indexed="40"/>
      <name val="Arial CE"/>
      <family val="0"/>
    </font>
    <font>
      <sz val="10"/>
      <color indexed="40"/>
      <name val="Arial CE"/>
      <family val="0"/>
    </font>
    <font>
      <b/>
      <sz val="10"/>
      <color indexed="10"/>
      <name val="Arial CE"/>
      <family val="0"/>
    </font>
    <font>
      <b/>
      <i/>
      <sz val="16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B0F0"/>
      <name val="Arial CE"/>
      <family val="0"/>
    </font>
    <font>
      <sz val="10"/>
      <color rgb="FFFF0000"/>
      <name val="Arial CE"/>
      <family val="0"/>
    </font>
    <font>
      <sz val="8"/>
      <color rgb="FF00B0F0"/>
      <name val="Arial CE"/>
      <family val="0"/>
    </font>
    <font>
      <sz val="10"/>
      <color rgb="FF00B0F0"/>
      <name val="Arial CE"/>
      <family val="0"/>
    </font>
    <font>
      <b/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Fill="1" applyBorder="1" applyAlignment="1">
      <alignment/>
    </xf>
    <xf numFmtId="43" fontId="0" fillId="0" borderId="12" xfId="0" applyNumberFormat="1" applyBorder="1" applyAlignment="1">
      <alignment/>
    </xf>
    <xf numFmtId="43" fontId="0" fillId="0" borderId="12" xfId="0" applyNumberFormat="1" applyBorder="1" applyAlignment="1">
      <alignment horizontal="right"/>
    </xf>
    <xf numFmtId="43" fontId="0" fillId="0" borderId="12" xfId="0" applyNumberFormat="1" applyFill="1" applyBorder="1" applyAlignment="1">
      <alignment/>
    </xf>
    <xf numFmtId="4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Fill="1" applyBorder="1" applyAlignment="1">
      <alignment/>
    </xf>
    <xf numFmtId="43" fontId="0" fillId="0" borderId="11" xfId="0" applyNumberFormat="1" applyFill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/>
    </xf>
    <xf numFmtId="43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43" fontId="1" fillId="0" borderId="12" xfId="0" applyNumberFormat="1" applyFont="1" applyBorder="1" applyAlignment="1">
      <alignment horizontal="right"/>
    </xf>
    <xf numFmtId="0" fontId="0" fillId="0" borderId="11" xfId="0" applyNumberFormat="1" applyBorder="1" applyAlignment="1">
      <alignment/>
    </xf>
    <xf numFmtId="43" fontId="1" fillId="0" borderId="14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0" xfId="0" applyFont="1" applyAlignment="1">
      <alignment/>
    </xf>
    <xf numFmtId="43" fontId="0" fillId="0" borderId="12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43" fontId="0" fillId="0" borderId="15" xfId="0" applyNumberFormat="1" applyBorder="1" applyAlignment="1">
      <alignment/>
    </xf>
    <xf numFmtId="43" fontId="1" fillId="0" borderId="0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5" xfId="0" applyFont="1" applyBorder="1" applyAlignment="1">
      <alignment/>
    </xf>
    <xf numFmtId="43" fontId="2" fillId="0" borderId="15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43" fontId="0" fillId="0" borderId="24" xfId="0" applyNumberForma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4" fontId="5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3" fontId="1" fillId="0" borderId="0" xfId="0" applyNumberFormat="1" applyFont="1" applyBorder="1" applyAlignment="1">
      <alignment horizontal="right"/>
    </xf>
    <xf numFmtId="43" fontId="0" fillId="0" borderId="0" xfId="0" applyNumberFormat="1" applyFill="1" applyBorder="1" applyAlignment="1">
      <alignment/>
    </xf>
    <xf numFmtId="4" fontId="1" fillId="0" borderId="0" xfId="0" applyNumberFormat="1" applyFont="1" applyBorder="1" applyAlignment="1">
      <alignment/>
    </xf>
    <xf numFmtId="43" fontId="0" fillId="0" borderId="0" xfId="0" applyNumberFormat="1" applyBorder="1" applyAlignment="1">
      <alignment horizontal="right"/>
    </xf>
    <xf numFmtId="43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4" fontId="52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3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43" fontId="53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8" xfId="0" applyFont="1" applyBorder="1" applyAlignment="1">
      <alignment/>
    </xf>
    <xf numFmtId="0" fontId="54" fillId="0" borderId="18" xfId="0" applyFont="1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4" fontId="5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3" fontId="0" fillId="0" borderId="12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25" xfId="0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2" fontId="0" fillId="0" borderId="28" xfId="0" applyNumberFormat="1" applyBorder="1" applyAlignment="1">
      <alignment/>
    </xf>
    <xf numFmtId="4" fontId="0" fillId="0" borderId="12" xfId="0" applyNumberFormat="1" applyBorder="1" applyAlignment="1">
      <alignment horizontal="right" vertical="center"/>
    </xf>
    <xf numFmtId="43" fontId="1" fillId="0" borderId="12" xfId="0" applyNumberFormat="1" applyFont="1" applyBorder="1" applyAlignment="1">
      <alignment horizontal="right" vertical="center"/>
    </xf>
    <xf numFmtId="4" fontId="0" fillId="0" borderId="0" xfId="0" applyNumberFormat="1" applyFill="1" applyBorder="1" applyAlignment="1">
      <alignment horizontal="right"/>
    </xf>
    <xf numFmtId="43" fontId="0" fillId="0" borderId="12" xfId="0" applyNumberFormat="1" applyBorder="1" applyAlignment="1">
      <alignment horizontal="right" vertical="center"/>
    </xf>
    <xf numFmtId="43" fontId="0" fillId="0" borderId="12" xfId="0" applyNumberFormat="1" applyFill="1" applyBorder="1" applyAlignment="1">
      <alignment horizontal="right" vertical="center"/>
    </xf>
    <xf numFmtId="0" fontId="0" fillId="13" borderId="10" xfId="0" applyFill="1" applyBorder="1" applyAlignment="1">
      <alignment/>
    </xf>
    <xf numFmtId="0" fontId="0" fillId="13" borderId="11" xfId="0" applyFill="1" applyBorder="1" applyAlignment="1">
      <alignment/>
    </xf>
    <xf numFmtId="0" fontId="0" fillId="13" borderId="13" xfId="0" applyFill="1" applyBorder="1" applyAlignment="1">
      <alignment/>
    </xf>
    <xf numFmtId="43" fontId="1" fillId="13" borderId="12" xfId="0" applyNumberFormat="1" applyFont="1" applyFill="1" applyBorder="1" applyAlignment="1">
      <alignment/>
    </xf>
    <xf numFmtId="0" fontId="1" fillId="13" borderId="29" xfId="0" applyFont="1" applyFill="1" applyBorder="1" applyAlignment="1">
      <alignment horizontal="center" vertical="center"/>
    </xf>
    <xf numFmtId="0" fontId="1" fillId="13" borderId="14" xfId="0" applyFont="1" applyFill="1" applyBorder="1" applyAlignment="1">
      <alignment horizontal="center" vertical="center"/>
    </xf>
    <xf numFmtId="0" fontId="32" fillId="10" borderId="0" xfId="0" applyFont="1" applyFill="1" applyAlignment="1" applyProtection="1">
      <alignment horizontal="center" vertical="justify"/>
      <protection locked="0"/>
    </xf>
    <xf numFmtId="0" fontId="0" fillId="10" borderId="12" xfId="0" applyFill="1" applyBorder="1" applyAlignment="1">
      <alignment/>
    </xf>
    <xf numFmtId="0" fontId="1" fillId="13" borderId="12" xfId="0" applyFont="1" applyFill="1" applyBorder="1" applyAlignment="1">
      <alignment/>
    </xf>
    <xf numFmtId="0" fontId="0" fillId="10" borderId="30" xfId="0" applyFill="1" applyBorder="1" applyAlignment="1">
      <alignment/>
    </xf>
    <xf numFmtId="14" fontId="0" fillId="10" borderId="31" xfId="0" applyNumberFormat="1" applyFill="1" applyBorder="1" applyAlignment="1">
      <alignment/>
    </xf>
    <xf numFmtId="0" fontId="0" fillId="10" borderId="31" xfId="0" applyFill="1" applyBorder="1" applyAlignment="1">
      <alignment/>
    </xf>
    <xf numFmtId="4" fontId="0" fillId="10" borderId="31" xfId="0" applyNumberFormat="1" applyFill="1" applyBorder="1" applyAlignment="1">
      <alignment horizontal="right"/>
    </xf>
    <xf numFmtId="4" fontId="0" fillId="10" borderId="32" xfId="0" applyNumberFormat="1" applyFill="1" applyBorder="1" applyAlignment="1">
      <alignment horizontal="right"/>
    </xf>
    <xf numFmtId="0" fontId="0" fillId="10" borderId="33" xfId="0" applyFill="1" applyBorder="1" applyAlignment="1">
      <alignment/>
    </xf>
    <xf numFmtId="14" fontId="0" fillId="10" borderId="12" xfId="0" applyNumberFormat="1" applyFill="1" applyBorder="1" applyAlignment="1">
      <alignment/>
    </xf>
    <xf numFmtId="4" fontId="0" fillId="10" borderId="12" xfId="0" applyNumberFormat="1" applyFill="1" applyBorder="1" applyAlignment="1">
      <alignment/>
    </xf>
    <xf numFmtId="4" fontId="0" fillId="10" borderId="34" xfId="0" applyNumberFormat="1" applyFill="1" applyBorder="1" applyAlignment="1">
      <alignment/>
    </xf>
    <xf numFmtId="4" fontId="0" fillId="10" borderId="12" xfId="0" applyNumberFormat="1" applyFill="1" applyBorder="1" applyAlignment="1">
      <alignment horizontal="right"/>
    </xf>
    <xf numFmtId="4" fontId="0" fillId="10" borderId="34" xfId="0" applyNumberFormat="1" applyFill="1" applyBorder="1" applyAlignment="1">
      <alignment horizontal="right"/>
    </xf>
    <xf numFmtId="4" fontId="0" fillId="10" borderId="12" xfId="0" applyNumberFormat="1" applyFont="1" applyFill="1" applyBorder="1" applyAlignment="1">
      <alignment/>
    </xf>
    <xf numFmtId="4" fontId="0" fillId="10" borderId="34" xfId="0" applyNumberFormat="1" applyFont="1" applyFill="1" applyBorder="1" applyAlignment="1">
      <alignment/>
    </xf>
    <xf numFmtId="0" fontId="0" fillId="10" borderId="34" xfId="0" applyFill="1" applyBorder="1" applyAlignment="1">
      <alignment/>
    </xf>
    <xf numFmtId="0" fontId="1" fillId="10" borderId="33" xfId="0" applyFont="1" applyFill="1" applyBorder="1" applyAlignment="1">
      <alignment/>
    </xf>
    <xf numFmtId="165" fontId="0" fillId="10" borderId="34" xfId="0" applyNumberFormat="1" applyFill="1" applyBorder="1" applyAlignment="1">
      <alignment horizontal="right"/>
    </xf>
    <xf numFmtId="0" fontId="0" fillId="10" borderId="35" xfId="0" applyFill="1" applyBorder="1" applyAlignment="1">
      <alignment/>
    </xf>
    <xf numFmtId="0" fontId="0" fillId="10" borderId="36" xfId="0" applyFill="1" applyBorder="1" applyAlignment="1">
      <alignment/>
    </xf>
    <xf numFmtId="0" fontId="0" fillId="10" borderId="37" xfId="0" applyFill="1" applyBorder="1" applyAlignment="1">
      <alignment/>
    </xf>
    <xf numFmtId="0" fontId="0" fillId="10" borderId="38" xfId="0" applyFill="1" applyBorder="1" applyAlignment="1">
      <alignment/>
    </xf>
    <xf numFmtId="4" fontId="1" fillId="10" borderId="38" xfId="0" applyNumberFormat="1" applyFont="1" applyFill="1" applyBorder="1" applyAlignment="1">
      <alignment/>
    </xf>
    <xf numFmtId="4" fontId="1" fillId="10" borderId="39" xfId="0" applyNumberFormat="1" applyFont="1" applyFill="1" applyBorder="1" applyAlignment="1">
      <alignment/>
    </xf>
    <xf numFmtId="4" fontId="0" fillId="10" borderId="36" xfId="0" applyNumberFormat="1" applyFont="1" applyFill="1" applyBorder="1" applyAlignment="1">
      <alignment/>
    </xf>
    <xf numFmtId="4" fontId="0" fillId="10" borderId="40" xfId="0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43" fontId="1" fillId="0" borderId="25" xfId="0" applyNumberFormat="1" applyFont="1" applyBorder="1" applyAlignment="1">
      <alignment/>
    </xf>
    <xf numFmtId="0" fontId="0" fillId="0" borderId="25" xfId="0" applyFill="1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43" fontId="1" fillId="10" borderId="41" xfId="0" applyNumberFormat="1" applyFont="1" applyFill="1" applyBorder="1" applyAlignment="1">
      <alignment/>
    </xf>
    <xf numFmtId="0" fontId="0" fillId="10" borderId="10" xfId="0" applyFill="1" applyBorder="1" applyAlignment="1">
      <alignment/>
    </xf>
    <xf numFmtId="14" fontId="0" fillId="10" borderId="13" xfId="0" applyNumberFormat="1" applyFill="1" applyBorder="1" applyAlignment="1">
      <alignment/>
    </xf>
    <xf numFmtId="0" fontId="0" fillId="0" borderId="0" xfId="0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5.75390625" style="0" customWidth="1"/>
    <col min="3" max="3" width="19.875" style="0" customWidth="1"/>
    <col min="6" max="6" width="32.375" style="0" customWidth="1"/>
    <col min="7" max="7" width="19.625" style="0" bestFit="1" customWidth="1"/>
    <col min="8" max="8" width="16.125" style="0" customWidth="1"/>
    <col min="9" max="9" width="18.25390625" style="0" customWidth="1"/>
    <col min="10" max="10" width="22.00390625" style="0" customWidth="1"/>
  </cols>
  <sheetData>
    <row r="1" spans="1:8" ht="24.75" customHeight="1">
      <c r="A1" s="97" t="s">
        <v>85</v>
      </c>
      <c r="B1" s="97"/>
      <c r="C1" s="97"/>
      <c r="D1" s="97"/>
      <c r="E1" s="97"/>
      <c r="F1" s="97"/>
      <c r="G1" s="97"/>
      <c r="H1" s="97"/>
    </row>
    <row r="3" spans="2:8" ht="12.75">
      <c r="B3" s="76" t="s">
        <v>81</v>
      </c>
      <c r="D3" t="s">
        <v>4</v>
      </c>
      <c r="E3" s="75">
        <v>2018</v>
      </c>
      <c r="F3" s="14"/>
      <c r="G3" s="137" t="s">
        <v>9</v>
      </c>
      <c r="H3" s="137" t="s">
        <v>9</v>
      </c>
    </row>
    <row r="5" ht="12.75">
      <c r="M5" s="3"/>
    </row>
    <row r="6" spans="2:9" ht="12.75">
      <c r="B6" s="99" t="s">
        <v>0</v>
      </c>
      <c r="G6" s="95" t="s">
        <v>82</v>
      </c>
      <c r="H6" s="95" t="s">
        <v>83</v>
      </c>
      <c r="I6" s="9"/>
    </row>
    <row r="7" spans="3:11" ht="12.75">
      <c r="C7" s="3" t="s">
        <v>13</v>
      </c>
      <c r="D7" s="3"/>
      <c r="E7" s="3" t="s">
        <v>12</v>
      </c>
      <c r="G7" s="96">
        <v>2018</v>
      </c>
      <c r="H7" s="96">
        <v>2017</v>
      </c>
      <c r="I7" s="60"/>
      <c r="J7" s="60"/>
      <c r="K7" s="9"/>
    </row>
    <row r="8" spans="2:11" ht="12.75">
      <c r="B8" s="1"/>
      <c r="C8" s="2">
        <v>0</v>
      </c>
      <c r="D8" s="2"/>
      <c r="E8" s="2">
        <v>4216</v>
      </c>
      <c r="F8" s="10" t="s">
        <v>15</v>
      </c>
      <c r="G8" s="20"/>
      <c r="H8" s="89"/>
      <c r="I8" s="61"/>
      <c r="J8" s="62"/>
      <c r="K8" s="9"/>
    </row>
    <row r="9" spans="2:11" ht="12.75">
      <c r="B9" s="1"/>
      <c r="C9" s="2">
        <v>0</v>
      </c>
      <c r="D9" s="2"/>
      <c r="E9" s="2">
        <v>4222</v>
      </c>
      <c r="F9" s="10" t="s">
        <v>61</v>
      </c>
      <c r="G9" s="11"/>
      <c r="H9" s="89"/>
      <c r="I9" s="61"/>
      <c r="J9" s="62"/>
      <c r="K9" s="9"/>
    </row>
    <row r="10" spans="2:11" ht="12.75">
      <c r="B10" s="1"/>
      <c r="C10" s="17">
        <v>2310</v>
      </c>
      <c r="D10" s="17"/>
      <c r="E10" s="17"/>
      <c r="F10" s="17"/>
      <c r="G10" s="16">
        <f>SUM(G11:G13)</f>
        <v>7121865</v>
      </c>
      <c r="H10" s="87">
        <f>SUM(H11:H13)</f>
        <v>8589852.05</v>
      </c>
      <c r="I10" s="62"/>
      <c r="J10" s="62"/>
      <c r="K10" s="9"/>
    </row>
    <row r="11" spans="2:11" ht="12.75">
      <c r="B11" s="1"/>
      <c r="C11" s="2"/>
      <c r="D11" s="25"/>
      <c r="E11" s="2">
        <v>2111</v>
      </c>
      <c r="F11" s="2" t="s">
        <v>16</v>
      </c>
      <c r="G11" s="5">
        <v>6050</v>
      </c>
      <c r="H11" s="89">
        <v>6050</v>
      </c>
      <c r="I11" s="63"/>
      <c r="J11" s="55"/>
      <c r="K11" s="9"/>
    </row>
    <row r="12" spans="2:15" ht="12.75">
      <c r="B12" s="1"/>
      <c r="C12" s="2"/>
      <c r="D12" s="2"/>
      <c r="E12" s="2">
        <v>2132</v>
      </c>
      <c r="F12" s="2" t="s">
        <v>17</v>
      </c>
      <c r="G12" s="79">
        <v>6757030</v>
      </c>
      <c r="H12" s="89">
        <v>8225017.05</v>
      </c>
      <c r="I12" s="77"/>
      <c r="J12" s="55"/>
      <c r="K12" s="59"/>
      <c r="L12" s="78"/>
      <c r="M12" s="78"/>
      <c r="N12" s="78"/>
      <c r="O12" s="78"/>
    </row>
    <row r="13" spans="2:15" ht="12.75">
      <c r="B13" s="1"/>
      <c r="C13" s="2"/>
      <c r="D13" s="2"/>
      <c r="E13" s="2">
        <v>2142</v>
      </c>
      <c r="F13" s="2" t="s">
        <v>18</v>
      </c>
      <c r="G13" s="79">
        <v>358785</v>
      </c>
      <c r="H13" s="90">
        <v>358785</v>
      </c>
      <c r="I13" s="77"/>
      <c r="J13" s="55"/>
      <c r="K13" s="59"/>
      <c r="L13" s="78"/>
      <c r="M13" s="78"/>
      <c r="N13" s="78"/>
      <c r="O13" s="78"/>
    </row>
    <row r="14" spans="2:11" ht="12.75">
      <c r="B14" s="1"/>
      <c r="C14" s="17">
        <v>6310</v>
      </c>
      <c r="D14" s="17"/>
      <c r="E14" s="17"/>
      <c r="F14" s="17"/>
      <c r="G14" s="18">
        <f>SUM(G15:G16)</f>
        <v>2000</v>
      </c>
      <c r="H14" s="87">
        <f>SUM(H15:H16)</f>
        <v>1025.96</v>
      </c>
      <c r="I14" s="63"/>
      <c r="J14" s="64"/>
      <c r="K14" s="9"/>
    </row>
    <row r="15" spans="2:11" ht="12.75">
      <c r="B15" s="4"/>
      <c r="C15" s="2"/>
      <c r="D15" s="2"/>
      <c r="E15" s="21">
        <v>2141</v>
      </c>
      <c r="F15" s="21" t="s">
        <v>19</v>
      </c>
      <c r="G15" s="5">
        <v>2000</v>
      </c>
      <c r="H15" s="89">
        <v>1025.96</v>
      </c>
      <c r="I15" s="63"/>
      <c r="J15" s="55"/>
      <c r="K15" s="9"/>
    </row>
    <row r="16" spans="2:11" ht="12.75">
      <c r="B16" s="4"/>
      <c r="C16" s="2"/>
      <c r="D16" s="2"/>
      <c r="E16" s="2">
        <v>2124</v>
      </c>
      <c r="F16" s="2" t="s">
        <v>20</v>
      </c>
      <c r="G16" s="7"/>
      <c r="H16" s="86"/>
      <c r="I16" s="63"/>
      <c r="J16" s="55"/>
      <c r="K16" s="9"/>
    </row>
    <row r="17" spans="2:11" ht="12.75">
      <c r="B17" s="4"/>
      <c r="C17" s="2"/>
      <c r="D17" s="2"/>
      <c r="E17" s="2"/>
      <c r="F17" s="10"/>
      <c r="G17" s="13"/>
      <c r="H17" s="87">
        <v>64900</v>
      </c>
      <c r="I17" s="63"/>
      <c r="J17" s="55"/>
      <c r="K17" s="9"/>
    </row>
    <row r="18" spans="2:11" ht="12.75">
      <c r="B18" s="4"/>
      <c r="C18" s="17">
        <v>6330</v>
      </c>
      <c r="D18" s="2"/>
      <c r="E18" s="2">
        <v>4138</v>
      </c>
      <c r="F18" s="10" t="s">
        <v>84</v>
      </c>
      <c r="G18" s="13"/>
      <c r="H18" s="89">
        <v>64900</v>
      </c>
      <c r="I18" s="63"/>
      <c r="J18" s="63"/>
      <c r="K18" s="9"/>
    </row>
    <row r="19" spans="2:11" ht="12.75">
      <c r="B19" s="91" t="s">
        <v>1</v>
      </c>
      <c r="C19" s="92"/>
      <c r="D19" s="92"/>
      <c r="E19" s="92"/>
      <c r="F19" s="93"/>
      <c r="G19" s="94">
        <f>SUM(G8,G10,G14)</f>
        <v>7123865</v>
      </c>
      <c r="H19" s="94">
        <f>H10+H14+H17</f>
        <v>8655778.010000002</v>
      </c>
      <c r="I19" s="77"/>
      <c r="J19" s="62"/>
      <c r="K19" s="9"/>
    </row>
    <row r="20" spans="7:11" ht="12.75">
      <c r="G20" s="8"/>
      <c r="H20" s="85"/>
      <c r="I20" s="88"/>
      <c r="J20" s="63"/>
      <c r="K20" s="9"/>
    </row>
    <row r="21" spans="2:11" ht="12.75">
      <c r="B21" s="99" t="s">
        <v>2</v>
      </c>
      <c r="G21" s="95" t="s">
        <v>82</v>
      </c>
      <c r="H21" s="95" t="s">
        <v>83</v>
      </c>
      <c r="I21" s="63"/>
      <c r="J21" s="63"/>
      <c r="K21" s="9"/>
    </row>
    <row r="22" spans="3:11" ht="12.75">
      <c r="C22" s="3" t="s">
        <v>13</v>
      </c>
      <c r="E22" s="3" t="s">
        <v>12</v>
      </c>
      <c r="G22" s="96">
        <v>2018</v>
      </c>
      <c r="H22" s="96">
        <v>2017</v>
      </c>
      <c r="I22" s="65"/>
      <c r="J22" s="65"/>
      <c r="K22" s="9"/>
    </row>
    <row r="23" spans="2:11" ht="12.75">
      <c r="B23" s="1"/>
      <c r="C23" s="17">
        <v>2310</v>
      </c>
      <c r="D23" s="17"/>
      <c r="E23" s="17"/>
      <c r="F23" s="17"/>
      <c r="G23" s="18">
        <f>SUM(G24:G41)</f>
        <v>1787657</v>
      </c>
      <c r="H23" s="18">
        <f>SUM(H24:H41)</f>
        <v>827519.78</v>
      </c>
      <c r="I23" s="56"/>
      <c r="J23" s="37"/>
      <c r="K23" s="9"/>
    </row>
    <row r="24" spans="2:11" ht="12.75">
      <c r="B24" s="1"/>
      <c r="C24" s="2"/>
      <c r="D24" s="2"/>
      <c r="E24" s="2">
        <v>5021</v>
      </c>
      <c r="F24" s="2" t="s">
        <v>21</v>
      </c>
      <c r="G24" s="24">
        <v>177960</v>
      </c>
      <c r="H24" s="6">
        <v>153199</v>
      </c>
      <c r="I24" s="77"/>
      <c r="J24" s="57"/>
      <c r="K24" s="9"/>
    </row>
    <row r="25" spans="2:11" ht="12.75">
      <c r="B25" s="1"/>
      <c r="C25" s="2"/>
      <c r="D25" s="2"/>
      <c r="E25" s="2">
        <v>5031</v>
      </c>
      <c r="F25" s="2" t="s">
        <v>22</v>
      </c>
      <c r="G25" s="6">
        <v>24115</v>
      </c>
      <c r="H25" s="5">
        <v>21200</v>
      </c>
      <c r="I25" s="63"/>
      <c r="J25" s="57"/>
      <c r="K25" s="9"/>
    </row>
    <row r="26" spans="2:11" ht="12.75">
      <c r="B26" s="1"/>
      <c r="C26" s="2"/>
      <c r="D26" s="2"/>
      <c r="E26" s="2">
        <v>5032</v>
      </c>
      <c r="F26" s="2" t="s">
        <v>23</v>
      </c>
      <c r="G26" s="6">
        <v>8682</v>
      </c>
      <c r="H26" s="5">
        <v>7632</v>
      </c>
      <c r="I26" s="63"/>
      <c r="J26" s="57"/>
      <c r="K26" s="9"/>
    </row>
    <row r="27" spans="2:11" ht="12.75">
      <c r="B27" s="1"/>
      <c r="C27" s="2"/>
      <c r="D27" s="2"/>
      <c r="E27" s="2">
        <v>5136</v>
      </c>
      <c r="F27" s="2" t="s">
        <v>77</v>
      </c>
      <c r="G27" s="6">
        <v>0</v>
      </c>
      <c r="H27" s="5">
        <v>524</v>
      </c>
      <c r="I27" s="63"/>
      <c r="J27" s="57"/>
      <c r="K27" s="9"/>
    </row>
    <row r="28" spans="2:11" ht="12.75">
      <c r="B28" s="1"/>
      <c r="C28" s="2"/>
      <c r="D28" s="2"/>
      <c r="E28" s="2">
        <v>5139</v>
      </c>
      <c r="F28" s="2" t="s">
        <v>24</v>
      </c>
      <c r="G28" s="6">
        <v>4000</v>
      </c>
      <c r="H28" s="5">
        <v>1589</v>
      </c>
      <c r="I28" s="63"/>
      <c r="J28" s="57"/>
      <c r="K28" s="9"/>
    </row>
    <row r="29" spans="2:11" ht="12.75">
      <c r="B29" s="1"/>
      <c r="C29" s="2"/>
      <c r="D29" s="2"/>
      <c r="E29" s="2">
        <v>5161</v>
      </c>
      <c r="F29" s="2" t="s">
        <v>25</v>
      </c>
      <c r="G29" s="6">
        <v>1000</v>
      </c>
      <c r="H29" s="5">
        <v>152</v>
      </c>
      <c r="I29" s="63"/>
      <c r="J29" s="57"/>
      <c r="K29" s="9"/>
    </row>
    <row r="30" spans="2:11" ht="12.75">
      <c r="B30" s="1"/>
      <c r="C30" s="2"/>
      <c r="D30" s="2"/>
      <c r="E30" s="2">
        <v>5163</v>
      </c>
      <c r="F30" s="2" t="s">
        <v>26</v>
      </c>
      <c r="G30" s="6">
        <v>10000</v>
      </c>
      <c r="H30" s="5">
        <v>8097</v>
      </c>
      <c r="I30" s="61"/>
      <c r="J30" s="57"/>
      <c r="K30" s="9"/>
    </row>
    <row r="31" spans="2:11" ht="12.75">
      <c r="B31" s="1"/>
      <c r="C31" s="2"/>
      <c r="D31" s="2"/>
      <c r="E31" s="21">
        <v>5164</v>
      </c>
      <c r="F31" s="21" t="s">
        <v>27</v>
      </c>
      <c r="G31" s="6">
        <v>7400</v>
      </c>
      <c r="H31" s="5">
        <v>7331</v>
      </c>
      <c r="I31" s="63"/>
      <c r="J31" s="57"/>
      <c r="K31" s="9"/>
    </row>
    <row r="32" spans="2:11" ht="12.75">
      <c r="B32" s="1"/>
      <c r="C32" s="2"/>
      <c r="D32" s="2"/>
      <c r="E32" s="21">
        <v>5166</v>
      </c>
      <c r="F32" s="2" t="s">
        <v>60</v>
      </c>
      <c r="G32" s="6">
        <v>20000</v>
      </c>
      <c r="H32" s="5"/>
      <c r="I32" s="77"/>
      <c r="J32" s="57"/>
      <c r="K32" s="9"/>
    </row>
    <row r="33" spans="2:11" ht="12.75">
      <c r="B33" s="1"/>
      <c r="C33" s="2"/>
      <c r="D33" s="2"/>
      <c r="E33" s="2">
        <v>5168</v>
      </c>
      <c r="F33" s="80" t="s">
        <v>65</v>
      </c>
      <c r="G33" s="6">
        <v>20000</v>
      </c>
      <c r="H33" s="5">
        <v>33764</v>
      </c>
      <c r="I33" s="55"/>
      <c r="J33" s="57"/>
      <c r="K33" s="9"/>
    </row>
    <row r="34" spans="2:11" ht="12.75">
      <c r="B34" s="1"/>
      <c r="C34" s="2"/>
      <c r="D34" s="2"/>
      <c r="E34" s="2">
        <v>5169</v>
      </c>
      <c r="F34" s="80" t="s">
        <v>28</v>
      </c>
      <c r="G34" s="6">
        <v>5000</v>
      </c>
      <c r="H34" s="5">
        <v>1830</v>
      </c>
      <c r="I34" s="77"/>
      <c r="J34" s="57"/>
      <c r="K34" s="9"/>
    </row>
    <row r="35" spans="2:11" ht="12.75">
      <c r="B35" s="1"/>
      <c r="C35" s="2"/>
      <c r="D35" s="2"/>
      <c r="E35" s="2">
        <v>5172</v>
      </c>
      <c r="F35" s="12" t="s">
        <v>86</v>
      </c>
      <c r="G35" s="6"/>
      <c r="H35" s="5">
        <v>4840</v>
      </c>
      <c r="I35" s="77"/>
      <c r="J35" s="57"/>
      <c r="K35" s="9"/>
    </row>
    <row r="36" spans="2:11" ht="12.75">
      <c r="B36" s="1"/>
      <c r="C36" s="2"/>
      <c r="D36" s="2"/>
      <c r="E36" s="2">
        <v>5173</v>
      </c>
      <c r="F36" s="2" t="s">
        <v>29</v>
      </c>
      <c r="G36" s="24">
        <v>5000</v>
      </c>
      <c r="H36" s="5">
        <v>728</v>
      </c>
      <c r="I36" s="63"/>
      <c r="J36" s="53"/>
      <c r="K36" s="9"/>
    </row>
    <row r="37" spans="2:11" ht="12.75">
      <c r="B37" s="1"/>
      <c r="C37" s="2"/>
      <c r="D37" s="2"/>
      <c r="E37" s="2">
        <v>5175</v>
      </c>
      <c r="F37" s="2" t="s">
        <v>58</v>
      </c>
      <c r="G37" s="24">
        <v>1000</v>
      </c>
      <c r="H37" s="5">
        <v>176</v>
      </c>
      <c r="I37" s="63"/>
      <c r="J37" s="53"/>
      <c r="K37" s="9"/>
    </row>
    <row r="38" spans="2:11" ht="12.75">
      <c r="B38" s="1"/>
      <c r="C38" s="2"/>
      <c r="D38" s="2"/>
      <c r="E38" s="2">
        <v>5176</v>
      </c>
      <c r="F38" s="2" t="s">
        <v>78</v>
      </c>
      <c r="G38" s="24">
        <v>3500</v>
      </c>
      <c r="H38" s="5">
        <v>3025</v>
      </c>
      <c r="I38" s="63"/>
      <c r="J38" s="53"/>
      <c r="K38" s="9"/>
    </row>
    <row r="39" spans="2:11" ht="12.75">
      <c r="B39" s="1"/>
      <c r="C39" s="2"/>
      <c r="D39" s="2"/>
      <c r="E39" s="2">
        <v>6119</v>
      </c>
      <c r="F39" s="2" t="s">
        <v>63</v>
      </c>
      <c r="G39" s="6"/>
      <c r="H39" s="5"/>
      <c r="I39" s="63"/>
      <c r="J39" s="53"/>
      <c r="K39" s="9"/>
    </row>
    <row r="40" spans="2:11" ht="12.75">
      <c r="B40" s="1"/>
      <c r="C40" s="2"/>
      <c r="D40" s="2"/>
      <c r="E40" s="2">
        <v>6121</v>
      </c>
      <c r="F40" s="2" t="s">
        <v>30</v>
      </c>
      <c r="G40" s="6">
        <v>1500000</v>
      </c>
      <c r="H40" s="6">
        <v>583432.78</v>
      </c>
      <c r="I40" s="53"/>
      <c r="J40" s="53"/>
      <c r="K40" s="9"/>
    </row>
    <row r="41" spans="2:11" ht="12.75">
      <c r="B41" s="1"/>
      <c r="C41" s="2"/>
      <c r="D41" s="2"/>
      <c r="E41" s="2"/>
      <c r="F41" s="2"/>
      <c r="G41" s="6"/>
      <c r="H41" s="5"/>
      <c r="I41" s="52"/>
      <c r="J41" s="58"/>
      <c r="K41" s="9"/>
    </row>
    <row r="42" spans="2:11" ht="12.75">
      <c r="B42" s="1"/>
      <c r="C42" s="17">
        <v>2321</v>
      </c>
      <c r="D42" s="17"/>
      <c r="E42" s="17"/>
      <c r="F42" s="17"/>
      <c r="G42" s="18">
        <f>SUM(G43:G50)</f>
        <v>445000</v>
      </c>
      <c r="H42" s="18">
        <f>SUM(H43:H50)</f>
        <v>480299.57</v>
      </c>
      <c r="I42" s="52"/>
      <c r="J42" s="58"/>
      <c r="K42" s="9"/>
    </row>
    <row r="43" spans="2:11" ht="12.75">
      <c r="B43" s="1"/>
      <c r="C43" s="17"/>
      <c r="D43" s="17"/>
      <c r="E43" s="21">
        <v>5137</v>
      </c>
      <c r="F43" s="21" t="s">
        <v>68</v>
      </c>
      <c r="G43" s="24"/>
      <c r="H43" s="5"/>
      <c r="I43" s="52"/>
      <c r="J43" s="58"/>
      <c r="K43" s="9"/>
    </row>
    <row r="44" spans="2:11" ht="12.75">
      <c r="B44" s="1"/>
      <c r="C44" s="17"/>
      <c r="D44" s="17"/>
      <c r="E44" s="21">
        <v>5139</v>
      </c>
      <c r="F44" s="21" t="s">
        <v>50</v>
      </c>
      <c r="G44" s="24"/>
      <c r="H44" s="5"/>
      <c r="I44" s="52"/>
      <c r="J44" s="58"/>
      <c r="K44" s="9"/>
    </row>
    <row r="45" spans="2:11" ht="12.75">
      <c r="B45" s="1"/>
      <c r="C45" s="17"/>
      <c r="D45" s="17"/>
      <c r="E45" s="21">
        <v>5141</v>
      </c>
      <c r="F45" s="2" t="s">
        <v>31</v>
      </c>
      <c r="G45" s="24">
        <v>44000</v>
      </c>
      <c r="H45" s="5">
        <v>44865</v>
      </c>
      <c r="I45" s="53"/>
      <c r="J45" s="57"/>
      <c r="K45" s="9"/>
    </row>
    <row r="46" spans="2:11" ht="12.75">
      <c r="B46" s="1"/>
      <c r="C46" s="17"/>
      <c r="D46" s="17"/>
      <c r="E46" s="21">
        <v>5154</v>
      </c>
      <c r="F46" s="21" t="s">
        <v>62</v>
      </c>
      <c r="G46" s="24"/>
      <c r="H46" s="5"/>
      <c r="I46" s="53"/>
      <c r="J46" s="57"/>
      <c r="K46" s="9"/>
    </row>
    <row r="47" spans="2:11" ht="12.75">
      <c r="B47" s="1"/>
      <c r="C47" s="2"/>
      <c r="D47" s="2"/>
      <c r="E47" s="21">
        <v>5169</v>
      </c>
      <c r="F47" s="2" t="s">
        <v>28</v>
      </c>
      <c r="G47" s="24">
        <v>100000</v>
      </c>
      <c r="H47" s="5"/>
      <c r="I47" s="53"/>
      <c r="J47" s="57"/>
      <c r="K47" s="9"/>
    </row>
    <row r="48" spans="2:11" ht="12.75">
      <c r="B48" s="1"/>
      <c r="C48" s="2"/>
      <c r="D48" s="2"/>
      <c r="E48" s="21">
        <v>5362</v>
      </c>
      <c r="F48" s="2" t="s">
        <v>32</v>
      </c>
      <c r="G48" s="24">
        <v>1000</v>
      </c>
      <c r="H48" s="5"/>
      <c r="I48" s="53"/>
      <c r="J48" s="57"/>
      <c r="K48" s="9"/>
    </row>
    <row r="49" spans="2:11" ht="12.75">
      <c r="B49" s="1"/>
      <c r="C49" s="2"/>
      <c r="D49" s="2"/>
      <c r="E49" s="2">
        <v>6121</v>
      </c>
      <c r="F49" s="2" t="s">
        <v>30</v>
      </c>
      <c r="G49" s="6">
        <v>300000</v>
      </c>
      <c r="H49" s="5">
        <v>373034.57</v>
      </c>
      <c r="I49" s="53"/>
      <c r="J49" s="53"/>
      <c r="K49" s="9"/>
    </row>
    <row r="50" spans="2:11" ht="12.75">
      <c r="B50" s="1"/>
      <c r="C50" s="2"/>
      <c r="D50" s="2"/>
      <c r="E50" s="2">
        <v>6130</v>
      </c>
      <c r="F50" s="2" t="s">
        <v>74</v>
      </c>
      <c r="G50" s="6"/>
      <c r="H50" s="5">
        <v>62400</v>
      </c>
      <c r="I50" s="53"/>
      <c r="J50" s="54"/>
      <c r="K50" s="9"/>
    </row>
    <row r="51" spans="2:11" ht="12.75">
      <c r="B51" s="1"/>
      <c r="C51" s="2"/>
      <c r="D51" s="2"/>
      <c r="E51" s="2"/>
      <c r="F51" s="2"/>
      <c r="G51" s="6"/>
      <c r="H51" s="5"/>
      <c r="I51" s="52"/>
      <c r="J51" s="57"/>
      <c r="K51" s="9"/>
    </row>
    <row r="52" spans="2:11" ht="12.75">
      <c r="B52" s="4"/>
      <c r="C52" s="17">
        <v>6310</v>
      </c>
      <c r="D52" s="17"/>
      <c r="E52" s="17"/>
      <c r="F52" s="17"/>
      <c r="G52" s="18">
        <f>SUM(G53:G54)</f>
        <v>4100</v>
      </c>
      <c r="H52" s="18">
        <f>SUM(H53:H54)</f>
        <v>3366.92</v>
      </c>
      <c r="I52" s="53"/>
      <c r="J52" s="54"/>
      <c r="K52" s="9"/>
    </row>
    <row r="53" spans="2:11" ht="12.75">
      <c r="B53" s="4"/>
      <c r="C53" s="2"/>
      <c r="D53" s="2"/>
      <c r="E53" s="2">
        <v>5163</v>
      </c>
      <c r="F53" s="2" t="s">
        <v>26</v>
      </c>
      <c r="G53" s="6">
        <v>3600</v>
      </c>
      <c r="H53" s="5">
        <v>3172</v>
      </c>
      <c r="I53" s="53"/>
      <c r="J53" s="57"/>
      <c r="K53" s="9"/>
    </row>
    <row r="54" spans="2:11" ht="12.75">
      <c r="B54" s="4"/>
      <c r="C54" s="2"/>
      <c r="D54" s="2"/>
      <c r="E54" s="21">
        <v>5362</v>
      </c>
      <c r="F54" s="2" t="s">
        <v>32</v>
      </c>
      <c r="G54" s="24">
        <v>500</v>
      </c>
      <c r="H54" s="5">
        <v>194.92</v>
      </c>
      <c r="I54" s="53"/>
      <c r="J54" s="54"/>
      <c r="K54" s="9"/>
    </row>
    <row r="55" spans="2:11" ht="12.75">
      <c r="B55" s="4"/>
      <c r="C55" s="2"/>
      <c r="D55" s="2"/>
      <c r="E55" s="21"/>
      <c r="F55" s="2"/>
      <c r="G55" s="24"/>
      <c r="H55" s="5"/>
      <c r="I55" s="53"/>
      <c r="J55" s="54"/>
      <c r="K55" s="9"/>
    </row>
    <row r="56" spans="2:11" ht="12.75">
      <c r="B56" s="4"/>
      <c r="C56" s="17">
        <v>6330</v>
      </c>
      <c r="D56" s="2"/>
      <c r="E56" s="21"/>
      <c r="F56" s="2"/>
      <c r="G56" s="24"/>
      <c r="H56" s="16">
        <f>H57</f>
        <v>64900</v>
      </c>
      <c r="I56" s="53"/>
      <c r="J56" s="54"/>
      <c r="K56" s="9"/>
    </row>
    <row r="57" spans="2:11" ht="12.75">
      <c r="B57" s="4"/>
      <c r="C57" s="2"/>
      <c r="D57" s="2"/>
      <c r="E57" s="21">
        <v>5348</v>
      </c>
      <c r="F57" s="2" t="s">
        <v>87</v>
      </c>
      <c r="G57" s="24"/>
      <c r="H57" s="5">
        <v>64900</v>
      </c>
      <c r="I57" s="53"/>
      <c r="J57" s="54"/>
      <c r="K57" s="9"/>
    </row>
    <row r="58" spans="2:11" ht="12.75">
      <c r="B58" s="4"/>
      <c r="C58" s="2"/>
      <c r="D58" s="2"/>
      <c r="E58" s="21"/>
      <c r="F58" s="21"/>
      <c r="G58" s="24"/>
      <c r="H58" s="5"/>
      <c r="I58" s="53"/>
      <c r="J58" s="57"/>
      <c r="K58" s="9"/>
    </row>
    <row r="59" spans="2:11" ht="12.75">
      <c r="B59" s="4"/>
      <c r="C59" s="17">
        <v>6399</v>
      </c>
      <c r="D59" s="17"/>
      <c r="E59" s="17"/>
      <c r="F59" s="17"/>
      <c r="G59" s="18">
        <f>SUM(G60:G61)</f>
        <v>1800050</v>
      </c>
      <c r="H59" s="18">
        <f>SUM(H60:H61)</f>
        <v>1213026</v>
      </c>
      <c r="I59" s="53"/>
      <c r="J59" s="53"/>
      <c r="K59" s="9"/>
    </row>
    <row r="60" spans="2:11" ht="12.75">
      <c r="B60" s="4"/>
      <c r="C60" s="2"/>
      <c r="D60" s="2"/>
      <c r="E60" s="21">
        <v>5362</v>
      </c>
      <c r="F60" s="22" t="s">
        <v>32</v>
      </c>
      <c r="G60" s="6">
        <v>1800000</v>
      </c>
      <c r="H60" s="5">
        <v>1213026</v>
      </c>
      <c r="I60" s="9"/>
      <c r="J60" s="37"/>
      <c r="K60" s="9"/>
    </row>
    <row r="61" spans="2:11" ht="12.75">
      <c r="B61" s="4"/>
      <c r="C61" s="2"/>
      <c r="D61" s="2"/>
      <c r="E61" s="2">
        <v>5365</v>
      </c>
      <c r="F61" s="10" t="s">
        <v>67</v>
      </c>
      <c r="G61" s="6">
        <v>50</v>
      </c>
      <c r="H61" s="5"/>
      <c r="I61" s="9"/>
      <c r="J61" s="9"/>
      <c r="K61" s="9"/>
    </row>
    <row r="62" spans="9:11" ht="12.75">
      <c r="I62" s="9"/>
      <c r="J62" s="9"/>
      <c r="K62" s="9"/>
    </row>
    <row r="63" spans="2:11" ht="12.75">
      <c r="B63" s="91" t="s">
        <v>3</v>
      </c>
      <c r="C63" s="92"/>
      <c r="D63" s="92"/>
      <c r="E63" s="92"/>
      <c r="F63" s="93"/>
      <c r="G63" s="94">
        <f>SUM(G23,G42,G52,G59)</f>
        <v>4036807</v>
      </c>
      <c r="H63" s="94">
        <f>H23+H42+H52+H56+H59</f>
        <v>2589112.27</v>
      </c>
      <c r="I63" s="59"/>
      <c r="J63" s="59"/>
      <c r="K63" s="9"/>
    </row>
    <row r="64" spans="9:11" ht="12.75">
      <c r="I64" s="59"/>
      <c r="J64" s="37"/>
      <c r="K64" s="9"/>
    </row>
    <row r="65" spans="2:11" ht="12.75">
      <c r="B65" s="135" t="s">
        <v>14</v>
      </c>
      <c r="C65" s="136"/>
      <c r="G65" s="15"/>
      <c r="I65" s="31"/>
      <c r="J65" s="31"/>
      <c r="K65" s="9"/>
    </row>
    <row r="66" spans="2:11" ht="12.75">
      <c r="B66" s="1"/>
      <c r="C66" s="19">
        <v>8115</v>
      </c>
      <c r="D66" s="2"/>
      <c r="E66" s="2"/>
      <c r="F66" s="2" t="s">
        <v>33</v>
      </c>
      <c r="G66" s="16">
        <f>G19-G63</f>
        <v>3087058</v>
      </c>
      <c r="H66" s="16">
        <v>3713723.74</v>
      </c>
      <c r="I66" s="31"/>
      <c r="J66" s="31"/>
      <c r="K66" s="9"/>
    </row>
    <row r="67" spans="2:11" ht="12.75">
      <c r="B67" s="1"/>
      <c r="C67" s="2">
        <v>8124</v>
      </c>
      <c r="D67" s="2"/>
      <c r="E67" s="2"/>
      <c r="F67" s="2" t="s">
        <v>64</v>
      </c>
      <c r="G67" s="5">
        <f>-2352942</f>
        <v>-2352942</v>
      </c>
      <c r="H67" s="5">
        <f>G67</f>
        <v>-2352942</v>
      </c>
      <c r="I67" s="9"/>
      <c r="J67" s="9"/>
      <c r="K67" s="9"/>
    </row>
    <row r="68" spans="9:11" ht="13.5" thickBot="1">
      <c r="I68" s="9"/>
      <c r="J68" s="9"/>
      <c r="K68" s="9"/>
    </row>
    <row r="69" spans="2:11" ht="12.75">
      <c r="B69" s="100" t="s">
        <v>5</v>
      </c>
      <c r="C69" s="101"/>
      <c r="D69" s="102"/>
      <c r="E69" s="102"/>
      <c r="F69" s="102"/>
      <c r="G69" s="103">
        <v>0</v>
      </c>
      <c r="H69" s="104">
        <v>0</v>
      </c>
      <c r="I69" s="9"/>
      <c r="J69" s="9"/>
      <c r="K69" s="9"/>
    </row>
    <row r="70" spans="2:11" ht="12.75">
      <c r="B70" s="105" t="s">
        <v>6</v>
      </c>
      <c r="C70" s="106"/>
      <c r="D70" s="98"/>
      <c r="E70" s="98"/>
      <c r="F70" s="98"/>
      <c r="G70" s="107">
        <f>G19</f>
        <v>7123865</v>
      </c>
      <c r="H70" s="108">
        <f>H19</f>
        <v>8655778.010000002</v>
      </c>
      <c r="I70" s="9"/>
      <c r="J70" s="9"/>
      <c r="K70" s="9"/>
    </row>
    <row r="71" spans="2:11" ht="12.75">
      <c r="B71" s="105" t="s">
        <v>7</v>
      </c>
      <c r="C71" s="98"/>
      <c r="D71" s="98"/>
      <c r="E71" s="98"/>
      <c r="F71" s="98"/>
      <c r="G71" s="107">
        <v>0</v>
      </c>
      <c r="H71" s="108">
        <v>0</v>
      </c>
      <c r="I71" s="9"/>
      <c r="J71" s="53"/>
      <c r="K71" s="9"/>
    </row>
    <row r="72" spans="2:11" ht="12.75">
      <c r="B72" s="105" t="s">
        <v>8</v>
      </c>
      <c r="C72" s="98"/>
      <c r="D72" s="98"/>
      <c r="E72" s="98"/>
      <c r="F72" s="98"/>
      <c r="G72" s="109">
        <v>0</v>
      </c>
      <c r="H72" s="110">
        <v>0</v>
      </c>
      <c r="I72" s="9"/>
      <c r="J72" s="9"/>
      <c r="K72" s="9"/>
    </row>
    <row r="73" spans="2:11" ht="12.75">
      <c r="B73" s="105" t="s">
        <v>10</v>
      </c>
      <c r="C73" s="98"/>
      <c r="D73" s="98"/>
      <c r="E73" s="98"/>
      <c r="F73" s="98"/>
      <c r="G73" s="107">
        <v>-2666007</v>
      </c>
      <c r="H73" s="108">
        <v>-1570244.92</v>
      </c>
      <c r="I73" s="9"/>
      <c r="J73" s="9"/>
      <c r="K73" s="9"/>
    </row>
    <row r="74" spans="2:11" ht="12.75">
      <c r="B74" s="105" t="s">
        <v>11</v>
      </c>
      <c r="C74" s="98"/>
      <c r="D74" s="98"/>
      <c r="E74" s="98"/>
      <c r="F74" s="98"/>
      <c r="G74" s="111">
        <v>-1370800</v>
      </c>
      <c r="H74" s="112">
        <v>-1018867.35</v>
      </c>
      <c r="I74" s="9"/>
      <c r="J74" s="9"/>
      <c r="K74" s="9"/>
    </row>
    <row r="75" spans="2:11" ht="12.75">
      <c r="B75" s="105"/>
      <c r="C75" s="98"/>
      <c r="D75" s="98"/>
      <c r="E75" s="98"/>
      <c r="F75" s="98"/>
      <c r="G75" s="111"/>
      <c r="H75" s="113"/>
      <c r="I75" s="9"/>
      <c r="J75" s="9"/>
      <c r="K75" s="9"/>
    </row>
    <row r="76" spans="2:11" ht="12.75">
      <c r="B76" s="114" t="s">
        <v>37</v>
      </c>
      <c r="C76" s="98"/>
      <c r="D76" s="98"/>
      <c r="E76" s="98"/>
      <c r="F76" s="98"/>
      <c r="G76" s="111">
        <f>G66</f>
        <v>3087058</v>
      </c>
      <c r="H76" s="115">
        <f>H66</f>
        <v>3713723.74</v>
      </c>
      <c r="I76" s="9"/>
      <c r="J76" s="9"/>
      <c r="K76" s="9"/>
    </row>
    <row r="77" spans="2:11" ht="13.5" thickBot="1">
      <c r="B77" s="116"/>
      <c r="C77" s="117"/>
      <c r="D77" s="117"/>
      <c r="E77" s="117"/>
      <c r="F77" s="117"/>
      <c r="G77" s="122">
        <v>-2352942</v>
      </c>
      <c r="H77" s="123">
        <v>-2352942</v>
      </c>
      <c r="I77" s="9"/>
      <c r="J77" s="9"/>
      <c r="K77" s="9"/>
    </row>
    <row r="78" spans="2:11" ht="13.5" thickBot="1">
      <c r="B78" s="118"/>
      <c r="C78" s="119"/>
      <c r="D78" s="119"/>
      <c r="E78" s="119"/>
      <c r="F78" s="119"/>
      <c r="G78" s="120">
        <f>SUM(G76:G77)</f>
        <v>734116</v>
      </c>
      <c r="H78" s="121">
        <f>SUM(H76:H77)</f>
        <v>1360781.7400000002</v>
      </c>
      <c r="I78" s="9"/>
      <c r="J78" s="9"/>
      <c r="K78" s="9"/>
    </row>
    <row r="79" spans="2:11" ht="18.75">
      <c r="B79" s="66" t="s">
        <v>72</v>
      </c>
      <c r="I79" s="9"/>
      <c r="J79" s="9"/>
      <c r="K79" s="9"/>
    </row>
    <row r="80" spans="9:11" ht="12.75">
      <c r="I80" s="9"/>
      <c r="J80" s="9"/>
      <c r="K80" s="9"/>
    </row>
    <row r="81" spans="2:11" ht="12.75">
      <c r="B81" s="23" t="s">
        <v>34</v>
      </c>
      <c r="I81" s="9"/>
      <c r="J81" s="9"/>
      <c r="K81" s="9"/>
    </row>
    <row r="82" spans="9:11" ht="12.75">
      <c r="I82" s="9"/>
      <c r="J82" s="9"/>
      <c r="K82" s="9"/>
    </row>
    <row r="83" ht="12.75">
      <c r="B83" t="s">
        <v>35</v>
      </c>
    </row>
    <row r="85" ht="12.75">
      <c r="B85" t="s">
        <v>36</v>
      </c>
    </row>
  </sheetData>
  <sheetProtection/>
  <mergeCells count="1">
    <mergeCell ref="A1:H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8"/>
  <sheetViews>
    <sheetView zoomScalePageLayoutView="0" workbookViewId="0" topLeftCell="A1">
      <selection activeCell="E38" sqref="E38"/>
    </sheetView>
  </sheetViews>
  <sheetFormatPr defaultColWidth="9.00390625" defaultRowHeight="12.75"/>
  <cols>
    <col min="3" max="3" width="31.375" style="0" customWidth="1"/>
    <col min="4" max="4" width="16.875" style="0" bestFit="1" customWidth="1"/>
  </cols>
  <sheetData>
    <row r="2" ht="25.5">
      <c r="B2" s="26" t="s">
        <v>38</v>
      </c>
    </row>
    <row r="3" ht="13.5" thickBot="1"/>
    <row r="4" spans="1:11" ht="16.5" thickBot="1">
      <c r="A4" s="82" t="s">
        <v>0</v>
      </c>
      <c r="B4" s="83"/>
      <c r="C4" s="83"/>
      <c r="D4" s="83"/>
      <c r="E4" s="83"/>
      <c r="F4" s="83"/>
      <c r="G4" s="83"/>
      <c r="H4" s="83"/>
      <c r="I4" s="83"/>
      <c r="J4" s="83"/>
      <c r="K4" s="84"/>
    </row>
    <row r="5" spans="1:11" ht="12.75">
      <c r="A5" s="42" t="s">
        <v>13</v>
      </c>
      <c r="B5" s="39" t="s">
        <v>12</v>
      </c>
      <c r="C5" s="42" t="s">
        <v>41</v>
      </c>
      <c r="D5" s="42" t="s">
        <v>40</v>
      </c>
      <c r="E5" s="38" t="s">
        <v>39</v>
      </c>
      <c r="F5" s="27"/>
      <c r="G5" s="27"/>
      <c r="H5" s="27"/>
      <c r="I5" s="27"/>
      <c r="J5" s="27"/>
      <c r="K5" s="28"/>
    </row>
    <row r="6" spans="1:11" ht="12.75">
      <c r="A6" s="43"/>
      <c r="B6" s="9"/>
      <c r="C6" s="43"/>
      <c r="D6" s="43"/>
      <c r="E6" s="29"/>
      <c r="F6" s="9"/>
      <c r="G6" s="9"/>
      <c r="H6" s="9"/>
      <c r="I6" s="9"/>
      <c r="J6" s="9"/>
      <c r="K6" s="30"/>
    </row>
    <row r="7" spans="1:11" ht="12.75">
      <c r="A7" s="45">
        <v>0</v>
      </c>
      <c r="B7" s="46">
        <v>4216</v>
      </c>
      <c r="C7" s="43" t="s">
        <v>42</v>
      </c>
      <c r="D7" s="44"/>
      <c r="E7" s="29"/>
      <c r="F7" s="9"/>
      <c r="G7" s="9"/>
      <c r="H7" s="9"/>
      <c r="I7" s="9"/>
      <c r="J7" s="9"/>
      <c r="K7" s="30"/>
    </row>
    <row r="8" spans="1:11" ht="12.75">
      <c r="A8" s="45"/>
      <c r="B8" s="46"/>
      <c r="C8" s="43"/>
      <c r="D8" s="44"/>
      <c r="E8" s="29"/>
      <c r="F8" s="9"/>
      <c r="G8" s="9"/>
      <c r="H8" s="9"/>
      <c r="I8" s="9"/>
      <c r="J8" s="9"/>
      <c r="K8" s="30"/>
    </row>
    <row r="9" spans="1:11" ht="12.75">
      <c r="A9" s="45">
        <v>2310</v>
      </c>
      <c r="B9" s="46">
        <v>2111</v>
      </c>
      <c r="C9" s="43" t="s">
        <v>43</v>
      </c>
      <c r="D9" s="44">
        <v>6050</v>
      </c>
      <c r="E9" s="29" t="s">
        <v>44</v>
      </c>
      <c r="F9" s="9"/>
      <c r="G9" s="9"/>
      <c r="H9" s="9"/>
      <c r="I9" s="9"/>
      <c r="J9" s="9"/>
      <c r="K9" s="30"/>
    </row>
    <row r="10" spans="1:11" ht="12.75">
      <c r="A10" s="45"/>
      <c r="B10" s="46">
        <v>2132</v>
      </c>
      <c r="C10" s="43" t="s">
        <v>46</v>
      </c>
      <c r="D10" s="44">
        <v>6757030</v>
      </c>
      <c r="E10" s="29" t="s">
        <v>45</v>
      </c>
      <c r="F10" s="9"/>
      <c r="G10" s="70" t="s">
        <v>79</v>
      </c>
      <c r="H10" s="71"/>
      <c r="I10" s="71"/>
      <c r="J10" s="71"/>
      <c r="K10" s="72"/>
    </row>
    <row r="11" spans="1:11" ht="12.75">
      <c r="A11" s="45"/>
      <c r="B11" s="46">
        <v>2142</v>
      </c>
      <c r="C11" s="43" t="s">
        <v>47</v>
      </c>
      <c r="D11" s="44">
        <v>358785</v>
      </c>
      <c r="E11" s="29" t="s">
        <v>48</v>
      </c>
      <c r="F11" s="9"/>
      <c r="G11" s="71"/>
      <c r="H11" s="71"/>
      <c r="I11" s="71"/>
      <c r="J11" s="71"/>
      <c r="K11" s="73"/>
    </row>
    <row r="12" spans="1:11" ht="12.75">
      <c r="A12" s="45"/>
      <c r="B12" s="46"/>
      <c r="C12" s="43"/>
      <c r="D12" s="44"/>
      <c r="E12" s="29"/>
      <c r="F12" s="9"/>
      <c r="G12" s="9"/>
      <c r="H12" s="9"/>
      <c r="I12" s="9"/>
      <c r="J12" s="9"/>
      <c r="K12" s="30"/>
    </row>
    <row r="13" spans="1:11" ht="12.75">
      <c r="A13" s="45">
        <v>6310</v>
      </c>
      <c r="B13" s="46">
        <v>2141</v>
      </c>
      <c r="C13" s="43" t="s">
        <v>19</v>
      </c>
      <c r="D13" s="44">
        <v>2000</v>
      </c>
      <c r="E13" s="29"/>
      <c r="F13" s="9"/>
      <c r="G13" s="9"/>
      <c r="H13" s="9"/>
      <c r="I13" s="9"/>
      <c r="J13" s="9"/>
      <c r="K13" s="30"/>
    </row>
    <row r="14" spans="1:11" ht="13.5" thickBot="1">
      <c r="A14" s="45"/>
      <c r="B14" s="46"/>
      <c r="C14" s="43"/>
      <c r="D14" s="44"/>
      <c r="E14" s="29"/>
      <c r="F14" s="9"/>
      <c r="G14" s="9"/>
      <c r="H14" s="9"/>
      <c r="I14" s="9"/>
      <c r="J14" s="9"/>
      <c r="K14" s="30"/>
    </row>
    <row r="15" spans="1:11" ht="13.5" thickBot="1">
      <c r="A15" s="132"/>
      <c r="B15" s="127"/>
      <c r="C15" s="133"/>
      <c r="D15" s="134">
        <f>SUM(D8:D13)</f>
        <v>7123865</v>
      </c>
      <c r="E15" s="126"/>
      <c r="F15" s="127"/>
      <c r="G15" s="127"/>
      <c r="H15" s="127"/>
      <c r="I15" s="127"/>
      <c r="J15" s="127"/>
      <c r="K15" s="130"/>
    </row>
    <row r="16" ht="13.5" thickBot="1">
      <c r="D16" s="8"/>
    </row>
    <row r="17" spans="1:11" ht="16.5" thickBot="1">
      <c r="A17" s="82" t="s">
        <v>2</v>
      </c>
      <c r="B17" s="83"/>
      <c r="C17" s="83"/>
      <c r="D17" s="83"/>
      <c r="E17" s="83"/>
      <c r="F17" s="83"/>
      <c r="G17" s="83"/>
      <c r="H17" s="83"/>
      <c r="I17" s="83"/>
      <c r="J17" s="83"/>
      <c r="K17" s="84"/>
    </row>
    <row r="18" spans="1:11" ht="12.75">
      <c r="A18" s="38" t="s">
        <v>13</v>
      </c>
      <c r="B18" s="39" t="s">
        <v>12</v>
      </c>
      <c r="C18" s="39" t="s">
        <v>41</v>
      </c>
      <c r="D18" s="40" t="s">
        <v>49</v>
      </c>
      <c r="E18" s="39" t="s">
        <v>39</v>
      </c>
      <c r="F18" s="27"/>
      <c r="G18" s="27"/>
      <c r="H18" s="27"/>
      <c r="I18" s="27"/>
      <c r="J18" s="27"/>
      <c r="K18" s="28"/>
    </row>
    <row r="19" spans="1:11" ht="12.75">
      <c r="A19" s="29"/>
      <c r="B19" s="9"/>
      <c r="C19" s="9"/>
      <c r="D19" s="31"/>
      <c r="E19" s="9"/>
      <c r="F19" s="9"/>
      <c r="G19" s="9"/>
      <c r="H19" s="9"/>
      <c r="I19" s="9"/>
      <c r="J19" s="9"/>
      <c r="K19" s="30"/>
    </row>
    <row r="20" spans="1:11" ht="12.75">
      <c r="A20" s="47">
        <v>2310</v>
      </c>
      <c r="B20" s="46">
        <v>5021</v>
      </c>
      <c r="C20" s="9" t="s">
        <v>21</v>
      </c>
      <c r="D20" s="37">
        <f>SUM(D21:D23)</f>
        <v>177960</v>
      </c>
      <c r="E20" s="9" t="s">
        <v>88</v>
      </c>
      <c r="F20" s="9"/>
      <c r="G20" s="9"/>
      <c r="H20" s="9"/>
      <c r="I20" s="9"/>
      <c r="J20" s="9"/>
      <c r="K20" s="30"/>
    </row>
    <row r="21" spans="1:11" ht="12.75">
      <c r="A21" s="29"/>
      <c r="B21" s="46"/>
      <c r="C21" s="9"/>
      <c r="D21" s="31">
        <v>50960</v>
      </c>
      <c r="E21" s="9" t="s">
        <v>89</v>
      </c>
      <c r="F21" s="9"/>
      <c r="G21" s="9"/>
      <c r="H21" s="9"/>
      <c r="I21" s="9"/>
      <c r="J21" s="9"/>
      <c r="K21" s="30"/>
    </row>
    <row r="22" spans="1:11" ht="12.75">
      <c r="A22" s="29"/>
      <c r="B22" s="46"/>
      <c r="C22" s="9"/>
      <c r="D22" s="31">
        <v>121000</v>
      </c>
      <c r="E22" s="9" t="s">
        <v>69</v>
      </c>
      <c r="F22" s="9"/>
      <c r="G22" s="9"/>
      <c r="H22" s="9"/>
      <c r="I22" s="9"/>
      <c r="J22" s="9"/>
      <c r="K22" s="30"/>
    </row>
    <row r="23" spans="1:11" ht="12.75">
      <c r="A23" s="29"/>
      <c r="B23" s="46"/>
      <c r="C23" s="9"/>
      <c r="D23" s="31">
        <v>6000</v>
      </c>
      <c r="E23" s="59" t="s">
        <v>73</v>
      </c>
      <c r="F23" s="9"/>
      <c r="G23" s="9"/>
      <c r="H23" s="9"/>
      <c r="I23" s="9"/>
      <c r="J23" s="9"/>
      <c r="K23" s="30"/>
    </row>
    <row r="24" spans="1:11" ht="12.75">
      <c r="A24" s="29"/>
      <c r="B24" s="46">
        <v>5031</v>
      </c>
      <c r="C24" s="9"/>
      <c r="D24" s="31">
        <v>24115</v>
      </c>
      <c r="E24" s="59" t="s">
        <v>91</v>
      </c>
      <c r="F24" s="9"/>
      <c r="G24" s="9"/>
      <c r="H24" s="9"/>
      <c r="I24" s="9"/>
      <c r="J24" s="9"/>
      <c r="K24" s="30"/>
    </row>
    <row r="25" spans="1:11" ht="12.75">
      <c r="A25" s="29"/>
      <c r="B25" s="46">
        <v>5032</v>
      </c>
      <c r="C25" s="9"/>
      <c r="D25" s="31">
        <v>8682</v>
      </c>
      <c r="E25" s="59" t="s">
        <v>90</v>
      </c>
      <c r="F25" s="9"/>
      <c r="G25" s="9"/>
      <c r="H25" s="9"/>
      <c r="I25" s="9"/>
      <c r="J25" s="9"/>
      <c r="K25" s="30"/>
    </row>
    <row r="26" spans="1:11" ht="12.75">
      <c r="A26" s="29"/>
      <c r="B26" s="46">
        <v>5139</v>
      </c>
      <c r="C26" s="9" t="s">
        <v>50</v>
      </c>
      <c r="D26" s="31">
        <v>4000</v>
      </c>
      <c r="E26" s="9" t="s">
        <v>51</v>
      </c>
      <c r="F26" s="9"/>
      <c r="G26" s="9"/>
      <c r="H26" s="9"/>
      <c r="I26" s="9"/>
      <c r="J26" s="9"/>
      <c r="K26" s="30"/>
    </row>
    <row r="27" spans="1:11" ht="12.75">
      <c r="A27" s="29"/>
      <c r="B27" s="46">
        <v>5161</v>
      </c>
      <c r="C27" s="9" t="s">
        <v>25</v>
      </c>
      <c r="D27" s="31">
        <v>1000</v>
      </c>
      <c r="E27" s="9" t="s">
        <v>70</v>
      </c>
      <c r="F27" s="9"/>
      <c r="G27" s="9"/>
      <c r="H27" s="9"/>
      <c r="I27" s="9"/>
      <c r="J27" s="9"/>
      <c r="K27" s="30"/>
    </row>
    <row r="28" spans="1:11" ht="12.75">
      <c r="A28" s="29"/>
      <c r="B28" s="46">
        <v>5163</v>
      </c>
      <c r="C28" s="9" t="s">
        <v>26</v>
      </c>
      <c r="D28" s="31">
        <v>10000</v>
      </c>
      <c r="E28" s="9" t="s">
        <v>52</v>
      </c>
      <c r="F28" s="9"/>
      <c r="G28" s="9"/>
      <c r="H28" s="9"/>
      <c r="I28" s="9"/>
      <c r="J28" s="9"/>
      <c r="K28" s="30"/>
    </row>
    <row r="29" spans="1:11" ht="12.75">
      <c r="A29" s="29"/>
      <c r="B29" s="46">
        <v>5164</v>
      </c>
      <c r="C29" s="9" t="s">
        <v>27</v>
      </c>
      <c r="D29" s="31">
        <v>7400</v>
      </c>
      <c r="E29" s="9" t="s">
        <v>53</v>
      </c>
      <c r="F29" s="9"/>
      <c r="G29" s="9"/>
      <c r="H29" s="9"/>
      <c r="I29" s="9"/>
      <c r="J29" s="9"/>
      <c r="K29" s="30"/>
    </row>
    <row r="30" spans="1:11" ht="12.75">
      <c r="A30" s="29"/>
      <c r="B30" s="46">
        <v>5166</v>
      </c>
      <c r="C30" s="9" t="s">
        <v>54</v>
      </c>
      <c r="D30" s="31">
        <v>20000</v>
      </c>
      <c r="E30" s="9" t="s">
        <v>55</v>
      </c>
      <c r="F30" s="9"/>
      <c r="G30" s="9"/>
      <c r="H30" s="9"/>
      <c r="I30" s="9"/>
      <c r="J30" s="9"/>
      <c r="K30" s="30"/>
    </row>
    <row r="31" spans="1:11" ht="12.75">
      <c r="A31" s="29"/>
      <c r="B31" s="46">
        <v>5169</v>
      </c>
      <c r="C31" s="9" t="s">
        <v>56</v>
      </c>
      <c r="D31" s="31">
        <v>5000</v>
      </c>
      <c r="E31" s="59"/>
      <c r="F31" s="9"/>
      <c r="G31" s="9"/>
      <c r="H31" s="9"/>
      <c r="I31" s="9"/>
      <c r="J31" s="9"/>
      <c r="K31" s="30"/>
    </row>
    <row r="32" spans="1:11" ht="12.75">
      <c r="A32" s="29"/>
      <c r="B32" s="46">
        <v>5168</v>
      </c>
      <c r="C32" s="59" t="s">
        <v>65</v>
      </c>
      <c r="D32" s="31">
        <v>20000</v>
      </c>
      <c r="E32" s="59" t="s">
        <v>96</v>
      </c>
      <c r="F32" s="9"/>
      <c r="G32" s="9"/>
      <c r="H32" s="9"/>
      <c r="I32" s="9"/>
      <c r="J32" s="9"/>
      <c r="K32" s="30"/>
    </row>
    <row r="33" spans="1:11" ht="12.75">
      <c r="A33" s="29"/>
      <c r="B33" s="46">
        <v>5173</v>
      </c>
      <c r="C33" s="9" t="s">
        <v>29</v>
      </c>
      <c r="D33" s="31">
        <v>5000</v>
      </c>
      <c r="E33" s="9" t="s">
        <v>57</v>
      </c>
      <c r="F33" s="9"/>
      <c r="G33" s="9"/>
      <c r="H33" s="9"/>
      <c r="I33" s="9"/>
      <c r="J33" s="9"/>
      <c r="K33" s="30"/>
    </row>
    <row r="34" spans="1:11" ht="12.75">
      <c r="A34" s="29"/>
      <c r="B34" s="46">
        <v>5175</v>
      </c>
      <c r="C34" s="9" t="s">
        <v>58</v>
      </c>
      <c r="D34" s="31">
        <v>1000</v>
      </c>
      <c r="E34" s="9"/>
      <c r="F34" s="9"/>
      <c r="G34" s="9"/>
      <c r="H34" s="9"/>
      <c r="I34" s="9"/>
      <c r="J34" s="9"/>
      <c r="K34" s="30"/>
    </row>
    <row r="35" spans="1:11" ht="12.75">
      <c r="A35" s="29"/>
      <c r="B35" s="46">
        <v>5176</v>
      </c>
      <c r="C35" s="59" t="s">
        <v>92</v>
      </c>
      <c r="D35" s="31">
        <v>3500</v>
      </c>
      <c r="E35" s="9"/>
      <c r="F35" s="9"/>
      <c r="G35" s="9"/>
      <c r="H35" s="9"/>
      <c r="I35" s="9"/>
      <c r="J35" s="9"/>
      <c r="K35" s="30"/>
    </row>
    <row r="36" spans="1:11" ht="12.75">
      <c r="A36" s="29"/>
      <c r="B36" s="46">
        <v>6119</v>
      </c>
      <c r="C36" s="9" t="s">
        <v>63</v>
      </c>
      <c r="D36" s="31"/>
      <c r="E36" s="59"/>
      <c r="F36" s="9"/>
      <c r="G36" s="9"/>
      <c r="H36" s="9"/>
      <c r="I36" s="9"/>
      <c r="J36" s="9"/>
      <c r="K36" s="30"/>
    </row>
    <row r="37" spans="1:11" ht="13.5" thickBot="1">
      <c r="A37" s="29"/>
      <c r="B37" s="46">
        <v>6121</v>
      </c>
      <c r="C37" s="9" t="s">
        <v>30</v>
      </c>
      <c r="D37" s="31">
        <v>1500000</v>
      </c>
      <c r="E37" s="59" t="s">
        <v>97</v>
      </c>
      <c r="F37" s="9"/>
      <c r="G37" s="9"/>
      <c r="H37" s="9"/>
      <c r="I37" s="9"/>
      <c r="J37" s="9"/>
      <c r="K37" s="30"/>
    </row>
    <row r="38" spans="1:11" ht="13.5" thickBot="1">
      <c r="A38" s="126"/>
      <c r="B38" s="81"/>
      <c r="C38" s="127"/>
      <c r="D38" s="128">
        <f>SUM(D24:D37)+D20</f>
        <v>1787657</v>
      </c>
      <c r="E38" s="129"/>
      <c r="F38" s="127"/>
      <c r="G38" s="127"/>
      <c r="H38" s="127"/>
      <c r="I38" s="127"/>
      <c r="J38" s="127"/>
      <c r="K38" s="130"/>
    </row>
    <row r="39" spans="1:11" ht="12.75">
      <c r="A39" s="74"/>
      <c r="B39" s="50"/>
      <c r="C39" s="27"/>
      <c r="D39" s="36"/>
      <c r="E39" s="27"/>
      <c r="F39" s="27"/>
      <c r="G39" s="27"/>
      <c r="H39" s="27"/>
      <c r="I39" s="27"/>
      <c r="J39" s="27"/>
      <c r="K39" s="28"/>
    </row>
    <row r="40" spans="1:11" ht="13.5" thickBot="1">
      <c r="A40" s="32"/>
      <c r="B40" s="51"/>
      <c r="C40" s="33"/>
      <c r="D40" s="34"/>
      <c r="E40" s="33"/>
      <c r="F40" s="33"/>
      <c r="G40" s="33"/>
      <c r="H40" s="33"/>
      <c r="I40" s="33"/>
      <c r="J40" s="33"/>
      <c r="K40" s="35"/>
    </row>
    <row r="41" spans="1:11" ht="12.75">
      <c r="A41" s="125">
        <v>2321</v>
      </c>
      <c r="B41" s="46">
        <v>5137</v>
      </c>
      <c r="C41" s="59" t="s">
        <v>71</v>
      </c>
      <c r="D41" s="31"/>
      <c r="E41" s="9"/>
      <c r="F41" s="9"/>
      <c r="G41" s="9"/>
      <c r="H41" s="9"/>
      <c r="I41" s="9"/>
      <c r="J41" s="9"/>
      <c r="K41" s="30"/>
    </row>
    <row r="42" spans="1:11" ht="12.75">
      <c r="A42" s="29"/>
      <c r="B42" s="46">
        <v>5139</v>
      </c>
      <c r="C42" s="59"/>
      <c r="D42" s="31"/>
      <c r="E42" s="9"/>
      <c r="F42" s="9"/>
      <c r="G42" s="9"/>
      <c r="H42" s="9"/>
      <c r="I42" s="9"/>
      <c r="J42" s="9"/>
      <c r="K42" s="30"/>
    </row>
    <row r="43" spans="1:11" ht="12.75">
      <c r="A43" s="47"/>
      <c r="B43" s="46">
        <v>5141</v>
      </c>
      <c r="C43" s="59" t="s">
        <v>31</v>
      </c>
      <c r="D43" s="31">
        <v>44000</v>
      </c>
      <c r="E43" s="9" t="s">
        <v>75</v>
      </c>
      <c r="F43" s="9"/>
      <c r="G43" s="9"/>
      <c r="H43" s="9"/>
      <c r="I43" s="9"/>
      <c r="J43" s="9"/>
      <c r="K43" s="30"/>
    </row>
    <row r="44" spans="1:11" ht="12.75">
      <c r="A44" s="29"/>
      <c r="B44" s="46">
        <v>5154</v>
      </c>
      <c r="C44" s="59" t="s">
        <v>62</v>
      </c>
      <c r="D44" s="67"/>
      <c r="E44" s="9"/>
      <c r="F44" s="9"/>
      <c r="G44" s="9"/>
      <c r="H44" s="9"/>
      <c r="I44" s="9"/>
      <c r="J44" s="69"/>
      <c r="K44" s="30"/>
    </row>
    <row r="45" spans="1:11" ht="12.75">
      <c r="A45" s="29"/>
      <c r="B45" s="46">
        <v>5169</v>
      </c>
      <c r="C45" s="59" t="s">
        <v>66</v>
      </c>
      <c r="D45" s="68">
        <v>100000</v>
      </c>
      <c r="E45" s="9"/>
      <c r="F45" s="9"/>
      <c r="G45" s="9"/>
      <c r="H45" s="9"/>
      <c r="I45" s="9"/>
      <c r="J45" s="9"/>
      <c r="K45" s="30"/>
    </row>
    <row r="46" spans="1:11" ht="12.75">
      <c r="A46" s="29"/>
      <c r="B46" s="124">
        <v>5362</v>
      </c>
      <c r="C46" s="9" t="s">
        <v>32</v>
      </c>
      <c r="D46" s="68">
        <v>1000</v>
      </c>
      <c r="E46" s="9" t="s">
        <v>93</v>
      </c>
      <c r="F46" s="9"/>
      <c r="G46" s="9"/>
      <c r="H46" s="9"/>
      <c r="I46" s="9"/>
      <c r="J46" s="9"/>
      <c r="K46" s="30"/>
    </row>
    <row r="47" spans="1:11" ht="12.75">
      <c r="A47" s="47"/>
      <c r="B47" s="46">
        <v>6121</v>
      </c>
      <c r="C47" s="9" t="s">
        <v>30</v>
      </c>
      <c r="D47" s="31">
        <v>300000</v>
      </c>
      <c r="E47" s="9" t="s">
        <v>80</v>
      </c>
      <c r="F47" s="9"/>
      <c r="G47" s="9"/>
      <c r="H47" s="9"/>
      <c r="I47" s="9"/>
      <c r="J47" s="9"/>
      <c r="K47" s="30"/>
    </row>
    <row r="48" spans="1:11" ht="13.5" thickBot="1">
      <c r="A48" s="49"/>
      <c r="B48" s="51">
        <v>6130</v>
      </c>
      <c r="C48" s="33" t="s">
        <v>76</v>
      </c>
      <c r="D48" s="34"/>
      <c r="E48" s="33"/>
      <c r="F48" s="33"/>
      <c r="G48" s="33"/>
      <c r="H48" s="33"/>
      <c r="I48" s="33"/>
      <c r="J48" s="33"/>
      <c r="K48" s="35"/>
    </row>
    <row r="49" spans="1:11" ht="13.5" thickBot="1">
      <c r="A49" s="47"/>
      <c r="B49" s="46"/>
      <c r="C49" s="9"/>
      <c r="D49" s="37">
        <f>SUM(D41:D48)</f>
        <v>445000</v>
      </c>
      <c r="E49" s="9"/>
      <c r="F49" s="9"/>
      <c r="G49" s="9"/>
      <c r="H49" s="9"/>
      <c r="I49" s="9"/>
      <c r="J49" s="9"/>
      <c r="K49" s="30"/>
    </row>
    <row r="50" spans="1:11" ht="12.75">
      <c r="A50" s="48">
        <v>6310</v>
      </c>
      <c r="B50" s="50">
        <v>5163</v>
      </c>
      <c r="C50" s="27" t="s">
        <v>26</v>
      </c>
      <c r="D50" s="36">
        <v>3600</v>
      </c>
      <c r="E50" s="27" t="s">
        <v>59</v>
      </c>
      <c r="F50" s="27"/>
      <c r="G50" s="27"/>
      <c r="H50" s="27"/>
      <c r="I50" s="27"/>
      <c r="J50" s="27"/>
      <c r="K50" s="28"/>
    </row>
    <row r="51" spans="1:11" ht="13.5" thickBot="1">
      <c r="A51" s="49"/>
      <c r="B51" s="51">
        <v>5362</v>
      </c>
      <c r="C51" s="33" t="s">
        <v>32</v>
      </c>
      <c r="D51" s="34">
        <v>500</v>
      </c>
      <c r="E51" s="33"/>
      <c r="F51" s="33"/>
      <c r="G51" s="33"/>
      <c r="H51" s="33"/>
      <c r="I51" s="33"/>
      <c r="J51" s="33"/>
      <c r="K51" s="35"/>
    </row>
    <row r="52" spans="1:11" ht="13.5" thickBot="1">
      <c r="A52" s="131"/>
      <c r="B52" s="81"/>
      <c r="C52" s="127"/>
      <c r="D52" s="128">
        <f>SUM(D50:D51)</f>
        <v>4100</v>
      </c>
      <c r="E52" s="127"/>
      <c r="F52" s="127"/>
      <c r="G52" s="127"/>
      <c r="H52" s="127"/>
      <c r="I52" s="127"/>
      <c r="J52" s="127"/>
      <c r="K52" s="130"/>
    </row>
    <row r="53" spans="1:11" ht="12.75">
      <c r="A53" s="47">
        <v>6399</v>
      </c>
      <c r="B53" s="46">
        <v>5362</v>
      </c>
      <c r="C53" s="9" t="s">
        <v>32</v>
      </c>
      <c r="D53" s="68">
        <v>1800000</v>
      </c>
      <c r="E53" s="9" t="s">
        <v>95</v>
      </c>
      <c r="F53" s="9"/>
      <c r="G53" s="9"/>
      <c r="H53" s="9"/>
      <c r="I53" s="9"/>
      <c r="J53" s="9"/>
      <c r="K53" s="30"/>
    </row>
    <row r="54" spans="1:11" ht="13.5" thickBot="1">
      <c r="A54" s="29"/>
      <c r="B54" s="9">
        <v>5365</v>
      </c>
      <c r="C54" s="9" t="s">
        <v>67</v>
      </c>
      <c r="D54" s="31">
        <v>50</v>
      </c>
      <c r="E54" s="9" t="s">
        <v>94</v>
      </c>
      <c r="F54" s="9"/>
      <c r="G54" s="9"/>
      <c r="H54" s="9"/>
      <c r="I54" s="9"/>
      <c r="J54" s="9"/>
      <c r="K54" s="30"/>
    </row>
    <row r="55" spans="1:11" ht="13.5" thickBot="1">
      <c r="A55" s="126"/>
      <c r="B55" s="127"/>
      <c r="C55" s="127"/>
      <c r="D55" s="128">
        <f>SUM(D53:D54)</f>
        <v>1800050</v>
      </c>
      <c r="E55" s="127"/>
      <c r="F55" s="127"/>
      <c r="G55" s="127"/>
      <c r="H55" s="127"/>
      <c r="I55" s="127"/>
      <c r="J55" s="127"/>
      <c r="K55" s="130"/>
    </row>
    <row r="56" spans="1:11" ht="13.5" thickBot="1">
      <c r="A56" s="29"/>
      <c r="B56" s="9"/>
      <c r="C56" s="9"/>
      <c r="D56" s="31"/>
      <c r="E56" s="9"/>
      <c r="F56" s="9"/>
      <c r="G56" s="9"/>
      <c r="H56" s="9"/>
      <c r="I56" s="9"/>
      <c r="J56" s="9"/>
      <c r="K56" s="30"/>
    </row>
    <row r="57" spans="1:11" ht="13.5" thickBot="1">
      <c r="A57" s="29"/>
      <c r="B57" s="9"/>
      <c r="C57" s="9"/>
      <c r="D57" s="134">
        <f>D38+D49+D52+D55</f>
        <v>4036807</v>
      </c>
      <c r="E57" s="9"/>
      <c r="F57" s="9"/>
      <c r="G57" s="9"/>
      <c r="H57" s="9"/>
      <c r="I57" s="9"/>
      <c r="J57" s="9"/>
      <c r="K57" s="30"/>
    </row>
    <row r="58" spans="1:11" ht="12.75">
      <c r="A58" s="29"/>
      <c r="B58" s="9"/>
      <c r="C58" s="9"/>
      <c r="D58" s="31"/>
      <c r="E58" s="9"/>
      <c r="F58" s="9"/>
      <c r="G58" s="9"/>
      <c r="H58" s="9"/>
      <c r="I58" s="9"/>
      <c r="J58" s="9"/>
      <c r="K58" s="30"/>
    </row>
    <row r="59" spans="1:11" ht="12.75">
      <c r="A59" s="29"/>
      <c r="B59" s="9"/>
      <c r="C59" s="9"/>
      <c r="D59" s="31"/>
      <c r="E59" s="9"/>
      <c r="F59" s="9"/>
      <c r="G59" s="9"/>
      <c r="H59" s="9"/>
      <c r="I59" s="9"/>
      <c r="J59" s="9"/>
      <c r="K59" s="30"/>
    </row>
    <row r="60" spans="1:11" ht="12.75">
      <c r="A60" s="29"/>
      <c r="B60" s="9"/>
      <c r="C60" s="9"/>
      <c r="D60" s="31"/>
      <c r="E60" s="9"/>
      <c r="F60" s="9"/>
      <c r="G60" s="9"/>
      <c r="H60" s="9"/>
      <c r="I60" s="9"/>
      <c r="J60" s="9"/>
      <c r="K60" s="30"/>
    </row>
    <row r="61" spans="1:11" ht="12.75">
      <c r="A61" s="29"/>
      <c r="B61" s="9"/>
      <c r="C61" s="9"/>
      <c r="D61" s="31"/>
      <c r="E61" s="41"/>
      <c r="F61" s="9"/>
      <c r="G61" s="9"/>
      <c r="H61" s="9"/>
      <c r="I61" s="9"/>
      <c r="J61" s="9"/>
      <c r="K61" s="30"/>
    </row>
    <row r="62" spans="1:11" ht="12.75">
      <c r="A62" s="29"/>
      <c r="B62" s="9"/>
      <c r="C62" s="9"/>
      <c r="D62" s="31"/>
      <c r="E62" s="9"/>
      <c r="F62" s="9"/>
      <c r="G62" s="9"/>
      <c r="H62" s="9"/>
      <c r="I62" s="9"/>
      <c r="J62" s="9"/>
      <c r="K62" s="30"/>
    </row>
    <row r="63" spans="1:11" ht="12.75">
      <c r="A63" s="29"/>
      <c r="B63" s="9"/>
      <c r="C63" s="9"/>
      <c r="D63" s="31"/>
      <c r="E63" s="9"/>
      <c r="F63" s="9"/>
      <c r="G63" s="9"/>
      <c r="H63" s="9"/>
      <c r="I63" s="9"/>
      <c r="J63" s="9"/>
      <c r="K63" s="30"/>
    </row>
    <row r="64" spans="1:11" ht="12.75">
      <c r="A64" s="29"/>
      <c r="B64" s="9"/>
      <c r="C64" s="9"/>
      <c r="D64" s="31"/>
      <c r="E64" s="9"/>
      <c r="F64" s="9"/>
      <c r="G64" s="9"/>
      <c r="H64" s="9"/>
      <c r="I64" s="9"/>
      <c r="J64" s="9"/>
      <c r="K64" s="30"/>
    </row>
    <row r="65" spans="1:11" ht="12.75">
      <c r="A65" s="29"/>
      <c r="B65" s="9"/>
      <c r="C65" s="9"/>
      <c r="D65" s="31"/>
      <c r="E65" s="9"/>
      <c r="F65" s="9"/>
      <c r="G65" s="9"/>
      <c r="H65" s="9"/>
      <c r="I65" s="9"/>
      <c r="J65" s="9"/>
      <c r="K65" s="30"/>
    </row>
    <row r="66" spans="1:11" ht="12.75">
      <c r="A66" s="29"/>
      <c r="B66" s="9"/>
      <c r="C66" s="9"/>
      <c r="D66" s="31"/>
      <c r="E66" s="9"/>
      <c r="F66" s="9"/>
      <c r="G66" s="9"/>
      <c r="H66" s="9"/>
      <c r="I66" s="9"/>
      <c r="J66" s="9"/>
      <c r="K66" s="30"/>
    </row>
    <row r="67" spans="1:11" ht="12.75">
      <c r="A67" s="29"/>
      <c r="B67" s="9"/>
      <c r="C67" s="9"/>
      <c r="D67" s="31"/>
      <c r="E67" s="9"/>
      <c r="F67" s="9"/>
      <c r="G67" s="9"/>
      <c r="H67" s="9"/>
      <c r="I67" s="9"/>
      <c r="J67" s="9"/>
      <c r="K67" s="30"/>
    </row>
    <row r="68" spans="1:11" ht="12.75">
      <c r="A68" s="29"/>
      <c r="B68" s="9"/>
      <c r="C68" s="9"/>
      <c r="D68" s="31"/>
      <c r="E68" s="9"/>
      <c r="F68" s="9"/>
      <c r="G68" s="9"/>
      <c r="H68" s="9"/>
      <c r="I68" s="9"/>
      <c r="J68" s="9"/>
      <c r="K68" s="30"/>
    </row>
    <row r="69" spans="1:11" ht="12.75">
      <c r="A69" s="29"/>
      <c r="B69" s="9"/>
      <c r="C69" s="9"/>
      <c r="D69" s="31"/>
      <c r="E69" s="9"/>
      <c r="F69" s="9"/>
      <c r="G69" s="9"/>
      <c r="H69" s="9"/>
      <c r="I69" s="9"/>
      <c r="J69" s="9"/>
      <c r="K69" s="30"/>
    </row>
    <row r="70" spans="1:11" ht="13.5" thickBot="1">
      <c r="A70" s="32"/>
      <c r="B70" s="33"/>
      <c r="C70" s="33"/>
      <c r="D70" s="34"/>
      <c r="E70" s="33"/>
      <c r="F70" s="33"/>
      <c r="G70" s="33"/>
      <c r="H70" s="33"/>
      <c r="I70" s="33"/>
      <c r="J70" s="33"/>
      <c r="K70" s="35"/>
    </row>
    <row r="71" ht="12.75">
      <c r="D71" s="8"/>
    </row>
    <row r="72" ht="12.75">
      <c r="D72" s="8"/>
    </row>
    <row r="73" ht="12.75">
      <c r="D73" s="8"/>
    </row>
    <row r="74" ht="12.75">
      <c r="D74" s="8"/>
    </row>
    <row r="75" ht="12.75">
      <c r="D75" s="8"/>
    </row>
    <row r="76" ht="12.75"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</sheetData>
  <sheetProtection/>
  <mergeCells count="2">
    <mergeCell ref="A4:K4"/>
    <mergeCell ref="A17:K1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Rada</dc:creator>
  <cp:keywords/>
  <dc:description/>
  <cp:lastModifiedBy>Lenka</cp:lastModifiedBy>
  <cp:lastPrinted>2018-03-04T18:41:37Z</cp:lastPrinted>
  <dcterms:created xsi:type="dcterms:W3CDTF">2006-05-28T11:05:33Z</dcterms:created>
  <dcterms:modified xsi:type="dcterms:W3CDTF">2018-03-04T18:42:14Z</dcterms:modified>
  <cp:category/>
  <cp:version/>
  <cp:contentType/>
  <cp:contentStatus/>
</cp:coreProperties>
</file>